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35" windowHeight="9045" activeTab="0"/>
  </bookViews>
  <sheets>
    <sheet name="starty" sheetId="1" r:id="rId1"/>
  </sheets>
  <definedNames/>
  <calcPr fullCalcOnLoad="1"/>
</workbook>
</file>

<file path=xl/sharedStrings.xml><?xml version="1.0" encoding="utf-8"?>
<sst xmlns="http://schemas.openxmlformats.org/spreadsheetml/2006/main" count="130" uniqueCount="69">
  <si>
    <t>M</t>
  </si>
  <si>
    <t>W</t>
  </si>
  <si>
    <t>Cat</t>
  </si>
  <si>
    <t>TOTAL</t>
  </si>
  <si>
    <t>diff</t>
  </si>
  <si>
    <t>Smola Michal</t>
  </si>
  <si>
    <t>Procházka Jan</t>
  </si>
  <si>
    <t>Šedivý Jan</t>
  </si>
  <si>
    <t>Mrázek Jan</t>
  </si>
  <si>
    <t>Šmehlík Eda</t>
  </si>
  <si>
    <t>Kodeda Štěpán</t>
  </si>
  <si>
    <t>Dlabaja Tomáš</t>
  </si>
  <si>
    <t>Brožková Dana</t>
  </si>
  <si>
    <t>Brožková Radka</t>
  </si>
  <si>
    <t>Juřeníková Eva</t>
  </si>
  <si>
    <t>Topinková Monika</t>
  </si>
  <si>
    <t>WOMEN</t>
  </si>
  <si>
    <t>MEN</t>
  </si>
  <si>
    <t xml:space="preserve">diff </t>
  </si>
  <si>
    <t>Svobodná Šárka</t>
  </si>
  <si>
    <t>A</t>
  </si>
  <si>
    <t>B</t>
  </si>
  <si>
    <t>C</t>
  </si>
  <si>
    <t>D</t>
  </si>
  <si>
    <t>E</t>
  </si>
  <si>
    <t>F</t>
  </si>
  <si>
    <t>G</t>
  </si>
  <si>
    <t>H</t>
  </si>
  <si>
    <t>Ideal time:</t>
  </si>
  <si>
    <t>start PM</t>
  </si>
  <si>
    <t>Král Vojtěch</t>
  </si>
  <si>
    <t>M7</t>
  </si>
  <si>
    <t>var PM</t>
  </si>
  <si>
    <t>CHLAP</t>
  </si>
  <si>
    <t>Spurná Martina</t>
  </si>
  <si>
    <t>Karochová Simona</t>
  </si>
  <si>
    <t>Bochenková Ivana</t>
  </si>
  <si>
    <t>Rufferová Iva</t>
  </si>
  <si>
    <t>Košárková Iva</t>
  </si>
  <si>
    <t>Knapová Jana</t>
  </si>
  <si>
    <t>Novotná Tereza</t>
  </si>
  <si>
    <t>Indráková Adélka</t>
  </si>
  <si>
    <t>Horčičková Vendula</t>
  </si>
  <si>
    <t>Hribar Andraz</t>
  </si>
  <si>
    <t>Piltaver Jaka</t>
  </si>
  <si>
    <t>Losman Petr</t>
  </si>
  <si>
    <t>Petržela Jan</t>
  </si>
  <si>
    <t>Kubát Pavel</t>
  </si>
  <si>
    <t>Stanislav</t>
  </si>
  <si>
    <t>Benko</t>
  </si>
  <si>
    <t>Klemen</t>
  </si>
  <si>
    <t>Miro</t>
  </si>
  <si>
    <t>Srečo</t>
  </si>
  <si>
    <t>Leon</t>
  </si>
  <si>
    <t>Jožo</t>
  </si>
  <si>
    <t>Janez</t>
  </si>
  <si>
    <t>6 - STARTOVNÍ OKRUHY</t>
  </si>
  <si>
    <t>D1</t>
  </si>
  <si>
    <t>D2</t>
  </si>
  <si>
    <t>D3</t>
  </si>
  <si>
    <t>D4</t>
  </si>
  <si>
    <t>D5</t>
  </si>
  <si>
    <t>D6</t>
  </si>
  <si>
    <t>H1</t>
  </si>
  <si>
    <t>H2</t>
  </si>
  <si>
    <t>H3</t>
  </si>
  <si>
    <t>H4</t>
  </si>
  <si>
    <t>H5</t>
  </si>
  <si>
    <t>H6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</si>
</sst>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mm:ss.0;@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b/>
      <sz val="9"/>
      <color indexed="9"/>
      <name val="Arial"/>
      <family val="2"/>
    </font>
    <font>
      <b/>
      <i/>
      <sz val="9"/>
      <color indexed="10"/>
      <name val="Arial"/>
      <family val="2"/>
    </font>
    <font>
      <b/>
      <u val="single"/>
      <sz val="9"/>
      <name val="Arial"/>
      <family val="2"/>
    </font>
    <font>
      <b/>
      <i/>
      <sz val="9"/>
      <color indexed="17"/>
      <name val="Arial"/>
      <family val="2"/>
    </font>
    <font>
      <b/>
      <i/>
      <sz val="9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5" fontId="3" fillId="0" borderId="0" xfId="0" applyNumberFormat="1" applyFont="1" applyAlignment="1">
      <alignment/>
    </xf>
    <xf numFmtId="0" fontId="3" fillId="0" borderId="0" xfId="0" applyFont="1" applyAlignment="1">
      <alignment/>
    </xf>
    <xf numFmtId="173" fontId="5" fillId="2" borderId="0" xfId="15" applyNumberFormat="1" applyFont="1" applyFill="1" applyAlignment="1">
      <alignment/>
    </xf>
    <xf numFmtId="173" fontId="2" fillId="0" borderId="1" xfId="15" applyNumberFormat="1" applyFont="1" applyBorder="1" applyAlignment="1">
      <alignment horizontal="center"/>
    </xf>
    <xf numFmtId="173" fontId="6" fillId="0" borderId="1" xfId="15" applyNumberFormat="1" applyFont="1" applyBorder="1" applyAlignment="1">
      <alignment horizontal="center"/>
    </xf>
    <xf numFmtId="173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47" fontId="2" fillId="0" borderId="2" xfId="0" applyNumberFormat="1" applyFont="1" applyBorder="1" applyAlignment="1">
      <alignment horizontal="center"/>
    </xf>
    <xf numFmtId="47" fontId="4" fillId="0" borderId="2" xfId="0" applyNumberFormat="1" applyFont="1" applyBorder="1" applyAlignment="1">
      <alignment horizontal="center"/>
    </xf>
    <xf numFmtId="47" fontId="3" fillId="0" borderId="2" xfId="0" applyNumberFormat="1" applyFont="1" applyBorder="1" applyAlignment="1">
      <alignment/>
    </xf>
    <xf numFmtId="47" fontId="7" fillId="0" borderId="2" xfId="0" applyNumberFormat="1" applyFont="1" applyBorder="1" applyAlignment="1">
      <alignment/>
    </xf>
    <xf numFmtId="177" fontId="7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47" fontId="4" fillId="0" borderId="1" xfId="0" applyNumberFormat="1" applyFont="1" applyBorder="1" applyAlignment="1">
      <alignment horizontal="center"/>
    </xf>
    <xf numFmtId="47" fontId="3" fillId="0" borderId="1" xfId="0" applyNumberFormat="1" applyFont="1" applyBorder="1" applyAlignment="1">
      <alignment/>
    </xf>
    <xf numFmtId="47" fontId="7" fillId="0" borderId="1" xfId="0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47" fontId="8" fillId="0" borderId="0" xfId="0" applyNumberFormat="1" applyFont="1" applyBorder="1" applyAlignment="1">
      <alignment horizontal="center"/>
    </xf>
    <xf numFmtId="47" fontId="4" fillId="0" borderId="0" xfId="0" applyNumberFormat="1" applyFont="1" applyBorder="1" applyAlignment="1">
      <alignment horizontal="center"/>
    </xf>
    <xf numFmtId="47" fontId="3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right"/>
    </xf>
    <xf numFmtId="47" fontId="9" fillId="0" borderId="0" xfId="0" applyNumberFormat="1" applyFont="1" applyBorder="1" applyAlignment="1">
      <alignment horizontal="center"/>
    </xf>
    <xf numFmtId="0" fontId="5" fillId="2" borderId="1" xfId="0" applyFont="1" applyFill="1" applyBorder="1" applyAlignment="1">
      <alignment/>
    </xf>
    <xf numFmtId="47" fontId="2" fillId="0" borderId="1" xfId="0" applyNumberFormat="1" applyFont="1" applyBorder="1" applyAlignment="1">
      <alignment horizontal="center"/>
    </xf>
    <xf numFmtId="47" fontId="6" fillId="0" borderId="1" xfId="0" applyNumberFormat="1" applyFont="1" applyBorder="1" applyAlignment="1">
      <alignment horizontal="center"/>
    </xf>
    <xf numFmtId="177" fontId="3" fillId="0" borderId="2" xfId="0" applyNumberFormat="1" applyFont="1" applyBorder="1" applyAlignment="1">
      <alignment/>
    </xf>
    <xf numFmtId="177" fontId="3" fillId="0" borderId="2" xfId="0" applyNumberFormat="1" applyFont="1" applyFill="1" applyBorder="1" applyAlignment="1">
      <alignment/>
    </xf>
    <xf numFmtId="177" fontId="3" fillId="0" borderId="1" xfId="0" applyNumberFormat="1" applyFont="1" applyFill="1" applyBorder="1" applyAlignment="1">
      <alignment/>
    </xf>
    <xf numFmtId="177" fontId="7" fillId="0" borderId="1" xfId="0" applyNumberFormat="1" applyFont="1" applyBorder="1" applyAlignment="1">
      <alignment/>
    </xf>
    <xf numFmtId="177" fontId="7" fillId="0" borderId="1" xfId="0" applyNumberFormat="1" applyFont="1" applyFill="1" applyBorder="1" applyAlignment="1">
      <alignment/>
    </xf>
    <xf numFmtId="47" fontId="3" fillId="0" borderId="1" xfId="0" applyNumberFormat="1" applyFont="1" applyFill="1" applyBorder="1" applyAlignment="1">
      <alignment/>
    </xf>
    <xf numFmtId="47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O17" sqref="O17"/>
    </sheetView>
  </sheetViews>
  <sheetFormatPr defaultColWidth="9.140625" defaultRowHeight="12.75"/>
  <cols>
    <col min="1" max="1" width="15.140625" style="6" customWidth="1"/>
    <col min="2" max="2" width="3.8515625" style="2" customWidth="1"/>
    <col min="3" max="3" width="7.7109375" style="6" customWidth="1"/>
    <col min="4" max="4" width="7.8515625" style="6" customWidth="1"/>
    <col min="5" max="5" width="9.140625" style="6" customWidth="1"/>
    <col min="6" max="6" width="7.28125" style="6" customWidth="1"/>
    <col min="7" max="7" width="7.421875" style="6" customWidth="1"/>
    <col min="8" max="8" width="8.140625" style="6" customWidth="1"/>
    <col min="9" max="14" width="9.140625" style="6" customWidth="1"/>
    <col min="15" max="15" width="7.7109375" style="6" customWidth="1"/>
  </cols>
  <sheetData>
    <row r="1" spans="1:14" ht="12.75">
      <c r="A1" s="1" t="s">
        <v>56</v>
      </c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</row>
    <row r="2" spans="3:14" ht="12.75">
      <c r="C2" s="3"/>
      <c r="D2" s="4"/>
      <c r="E2" s="4"/>
      <c r="F2" s="5"/>
      <c r="G2" s="5"/>
      <c r="H2" s="5"/>
      <c r="I2" s="5"/>
      <c r="J2" s="5"/>
      <c r="K2" s="5"/>
      <c r="L2" s="5"/>
      <c r="M2" s="5"/>
      <c r="N2" s="5"/>
    </row>
    <row r="3" spans="1:15" ht="12.75">
      <c r="A3" s="7" t="s">
        <v>17</v>
      </c>
      <c r="B3" s="8" t="s">
        <v>2</v>
      </c>
      <c r="C3" s="8" t="s">
        <v>3</v>
      </c>
      <c r="D3" s="9" t="s">
        <v>4</v>
      </c>
      <c r="E3" s="9" t="s">
        <v>29</v>
      </c>
      <c r="F3" s="10" t="s">
        <v>20</v>
      </c>
      <c r="G3" s="10" t="s">
        <v>21</v>
      </c>
      <c r="H3" s="10" t="s">
        <v>22</v>
      </c>
      <c r="I3" s="10" t="s">
        <v>23</v>
      </c>
      <c r="J3" s="10" t="s">
        <v>24</v>
      </c>
      <c r="K3" s="10" t="s">
        <v>25</v>
      </c>
      <c r="L3" s="10" t="s">
        <v>26</v>
      </c>
      <c r="M3" s="10" t="s">
        <v>27</v>
      </c>
      <c r="N3" s="10" t="s">
        <v>33</v>
      </c>
      <c r="O3" s="10" t="s">
        <v>32</v>
      </c>
    </row>
    <row r="4" spans="1:15" ht="12.75">
      <c r="A4" s="11" t="s">
        <v>9</v>
      </c>
      <c r="B4" s="12" t="s">
        <v>0</v>
      </c>
      <c r="C4" s="13">
        <f aca="true" t="shared" si="0" ref="C4:C16">SUM(F4:N4)</f>
        <v>0.013506944444444445</v>
      </c>
      <c r="D4" s="14">
        <f aca="true" t="shared" si="1" ref="D4:D16">C4-$C$4</f>
        <v>0</v>
      </c>
      <c r="E4" s="14">
        <f>+D4/4</f>
        <v>0</v>
      </c>
      <c r="F4" s="15">
        <v>0.001365740740740741</v>
      </c>
      <c r="G4" s="15">
        <v>0.0011574074074074073</v>
      </c>
      <c r="H4" s="16">
        <v>0.0012731481481481483</v>
      </c>
      <c r="I4" s="15">
        <v>0.0015162037037037036</v>
      </c>
      <c r="J4" s="15">
        <v>0.001574074074074074</v>
      </c>
      <c r="K4" s="15">
        <v>0.00125</v>
      </c>
      <c r="L4" s="16">
        <v>0.0017824074074074072</v>
      </c>
      <c r="M4" s="16">
        <v>0.001423611111111111</v>
      </c>
      <c r="N4" s="17">
        <v>0.0021643518518518518</v>
      </c>
      <c r="O4" s="11" t="s">
        <v>63</v>
      </c>
    </row>
    <row r="5" spans="1:15" ht="12.75">
      <c r="A5" s="11" t="s">
        <v>30</v>
      </c>
      <c r="B5" s="18" t="s">
        <v>0</v>
      </c>
      <c r="C5" s="13">
        <f t="shared" si="0"/>
        <v>0.014155092592592592</v>
      </c>
      <c r="D5" s="19">
        <f t="shared" si="1"/>
        <v>0.0006481481481481477</v>
      </c>
      <c r="E5" s="19">
        <f aca="true" t="shared" si="2" ref="E5:E11">+D5/2</f>
        <v>0.00032407407407407385</v>
      </c>
      <c r="F5" s="20">
        <v>0.001365740740740741</v>
      </c>
      <c r="G5" s="20">
        <v>0.001400462962962963</v>
      </c>
      <c r="H5" s="20">
        <v>0.0014583333333333334</v>
      </c>
      <c r="I5" s="20">
        <v>0.0015856481481481479</v>
      </c>
      <c r="J5" s="20">
        <v>0.0015393518518518519</v>
      </c>
      <c r="K5" s="21">
        <v>0.0012268518518518518</v>
      </c>
      <c r="L5" s="20">
        <v>0.001875</v>
      </c>
      <c r="M5" s="21">
        <v>0.001423611111111111</v>
      </c>
      <c r="N5" s="22">
        <v>0.0022800925925925927</v>
      </c>
      <c r="O5" s="11" t="s">
        <v>64</v>
      </c>
    </row>
    <row r="6" spans="1:15" ht="12.75">
      <c r="A6" s="11" t="s">
        <v>6</v>
      </c>
      <c r="B6" s="18" t="s">
        <v>0</v>
      </c>
      <c r="C6" s="13">
        <f t="shared" si="0"/>
        <v>0.014710648148148146</v>
      </c>
      <c r="D6" s="19">
        <f t="shared" si="1"/>
        <v>0.0012037037037037016</v>
      </c>
      <c r="E6" s="19">
        <f t="shared" si="2"/>
        <v>0.0006018518518518508</v>
      </c>
      <c r="F6" s="20">
        <v>0.0013541666666666667</v>
      </c>
      <c r="G6" s="20">
        <v>0.0011458333333333333</v>
      </c>
      <c r="H6" s="20">
        <v>0.0017708333333333332</v>
      </c>
      <c r="I6" s="21">
        <v>0.0014930555555555556</v>
      </c>
      <c r="J6" s="21">
        <v>0.0015162037037037036</v>
      </c>
      <c r="K6" s="20">
        <v>0.0012731481481481483</v>
      </c>
      <c r="L6" s="20">
        <v>0.0018402777777777777</v>
      </c>
      <c r="M6" s="20">
        <v>0.001550925925925926</v>
      </c>
      <c r="N6" s="22">
        <v>0.0027662037037037034</v>
      </c>
      <c r="O6" s="11" t="s">
        <v>65</v>
      </c>
    </row>
    <row r="7" spans="1:15" ht="12.75">
      <c r="A7" s="11" t="s">
        <v>5</v>
      </c>
      <c r="B7" s="18" t="s">
        <v>0</v>
      </c>
      <c r="C7" s="13">
        <f t="shared" si="0"/>
        <v>0.015347222222222222</v>
      </c>
      <c r="D7" s="19">
        <f t="shared" si="1"/>
        <v>0.0018402777777777775</v>
      </c>
      <c r="E7" s="19">
        <f t="shared" si="2"/>
        <v>0.0009201388888888887</v>
      </c>
      <c r="F7" s="21">
        <v>0.0013310185185185185</v>
      </c>
      <c r="G7" s="20">
        <v>0.0012268518518518518</v>
      </c>
      <c r="H7" s="20">
        <v>0.0012962962962962963</v>
      </c>
      <c r="I7" s="20">
        <v>0.0017476851851851852</v>
      </c>
      <c r="J7" s="20">
        <v>0.001736111111111111</v>
      </c>
      <c r="K7" s="20">
        <v>0.0014351851851851854</v>
      </c>
      <c r="L7" s="20">
        <v>0.0019560185185185184</v>
      </c>
      <c r="M7" s="20">
        <v>0.0016666666666666668</v>
      </c>
      <c r="N7" s="22">
        <v>0.002951388888888889</v>
      </c>
      <c r="O7" s="11" t="s">
        <v>66</v>
      </c>
    </row>
    <row r="8" spans="1:15" ht="12.75">
      <c r="A8" s="11" t="s">
        <v>46</v>
      </c>
      <c r="B8" s="18" t="s">
        <v>0</v>
      </c>
      <c r="C8" s="13">
        <f t="shared" si="0"/>
        <v>0.01583333333333333</v>
      </c>
      <c r="D8" s="19">
        <f t="shared" si="1"/>
        <v>0.0023263888888888865</v>
      </c>
      <c r="E8" s="19">
        <f t="shared" si="2"/>
        <v>0.0011631944444444433</v>
      </c>
      <c r="F8" s="20">
        <v>0.001423611111111111</v>
      </c>
      <c r="G8" s="21">
        <v>0.0010648148148148147</v>
      </c>
      <c r="H8" s="20">
        <v>0.001423611111111111</v>
      </c>
      <c r="I8" s="20">
        <v>0.0015046296296296294</v>
      </c>
      <c r="J8" s="20">
        <v>0.0017939814814814815</v>
      </c>
      <c r="K8" s="20">
        <v>0.0014699074074074074</v>
      </c>
      <c r="L8" s="20">
        <v>0.002870370370370371</v>
      </c>
      <c r="M8" s="20">
        <v>0.0016087962962962963</v>
      </c>
      <c r="N8" s="22">
        <v>0.002673611111111111</v>
      </c>
      <c r="O8" s="11" t="s">
        <v>67</v>
      </c>
    </row>
    <row r="9" spans="1:15" ht="12.75">
      <c r="A9" s="11" t="s">
        <v>7</v>
      </c>
      <c r="B9" s="18" t="s">
        <v>0</v>
      </c>
      <c r="C9" s="13">
        <f t="shared" si="0"/>
        <v>0.015902777777777776</v>
      </c>
      <c r="D9" s="19">
        <f t="shared" si="1"/>
        <v>0.0023958333333333314</v>
      </c>
      <c r="E9" s="19">
        <f t="shared" si="2"/>
        <v>0.0011979166666666657</v>
      </c>
      <c r="F9" s="20">
        <v>0.0018055555555555557</v>
      </c>
      <c r="G9" s="20">
        <v>0.001365740740740741</v>
      </c>
      <c r="H9" s="20">
        <v>0.0014467592592592594</v>
      </c>
      <c r="I9" s="20">
        <v>0.001736111111111111</v>
      </c>
      <c r="J9" s="20">
        <v>0.0018402777777777777</v>
      </c>
      <c r="K9" s="20">
        <v>0.0015162037037037036</v>
      </c>
      <c r="L9" s="20">
        <v>0.0022106481481481478</v>
      </c>
      <c r="M9" s="20">
        <v>0.001574074074074074</v>
      </c>
      <c r="N9" s="22">
        <v>0.0024074074074074076</v>
      </c>
      <c r="O9" s="11" t="s">
        <v>68</v>
      </c>
    </row>
    <row r="10" spans="1:15" ht="12.75">
      <c r="A10" s="11" t="s">
        <v>43</v>
      </c>
      <c r="B10" s="18" t="s">
        <v>0</v>
      </c>
      <c r="C10" s="13">
        <f t="shared" si="0"/>
        <v>0.016377314814814813</v>
      </c>
      <c r="D10" s="19">
        <f t="shared" si="1"/>
        <v>0.0028703703703703686</v>
      </c>
      <c r="E10" s="19">
        <f t="shared" si="2"/>
        <v>0.0014351851851851843</v>
      </c>
      <c r="F10" s="20">
        <v>0.0020601851851851853</v>
      </c>
      <c r="G10" s="20">
        <v>0.001689814814814815</v>
      </c>
      <c r="H10" s="20">
        <v>0.0014351851851851854</v>
      </c>
      <c r="I10" s="20">
        <v>0.0016319444444444445</v>
      </c>
      <c r="J10" s="20">
        <v>0.0018055555555555557</v>
      </c>
      <c r="K10" s="20">
        <v>0.0014467592592592594</v>
      </c>
      <c r="L10" s="20">
        <v>0.0022106481481481478</v>
      </c>
      <c r="M10" s="20">
        <v>0.0017245370370370372</v>
      </c>
      <c r="N10" s="22">
        <v>0.002372685185185185</v>
      </c>
      <c r="O10" s="11" t="s">
        <v>63</v>
      </c>
    </row>
    <row r="11" spans="1:15" ht="12.75">
      <c r="A11" s="11" t="s">
        <v>8</v>
      </c>
      <c r="B11" s="18" t="s">
        <v>0</v>
      </c>
      <c r="C11" s="13">
        <f t="shared" si="0"/>
        <v>0.016469907407407405</v>
      </c>
      <c r="D11" s="19">
        <f t="shared" si="1"/>
        <v>0.0029629629629629606</v>
      </c>
      <c r="E11" s="19">
        <f t="shared" si="2"/>
        <v>0.0014814814814814803</v>
      </c>
      <c r="F11" s="20">
        <v>0.0015277777777777779</v>
      </c>
      <c r="G11" s="20">
        <v>0.0012152777777777778</v>
      </c>
      <c r="H11" s="20">
        <v>0.0014930555555555556</v>
      </c>
      <c r="I11" s="20">
        <v>0.0017013888888888892</v>
      </c>
      <c r="J11" s="20">
        <v>0.0018287037037037037</v>
      </c>
      <c r="K11" s="20">
        <v>0.0015277777777777779</v>
      </c>
      <c r="L11" s="20">
        <v>0.0022106481481481478</v>
      </c>
      <c r="M11" s="20">
        <v>0.0018518518518518517</v>
      </c>
      <c r="N11" s="22">
        <v>0.0031134259259259257</v>
      </c>
      <c r="O11" s="11" t="s">
        <v>64</v>
      </c>
    </row>
    <row r="12" spans="1:15" ht="12.75">
      <c r="A12" s="11" t="s">
        <v>47</v>
      </c>
      <c r="B12" s="18" t="s">
        <v>0</v>
      </c>
      <c r="C12" s="13">
        <f t="shared" si="0"/>
        <v>0.016782407407407406</v>
      </c>
      <c r="D12" s="19">
        <f t="shared" si="1"/>
        <v>0.003275462962962961</v>
      </c>
      <c r="E12" s="19">
        <v>0.001736111111111111</v>
      </c>
      <c r="F12" s="20">
        <v>0.0015393518518518519</v>
      </c>
      <c r="G12" s="20">
        <v>0.0013773148148148147</v>
      </c>
      <c r="H12" s="20">
        <v>0.0014814814814814814</v>
      </c>
      <c r="I12" s="20">
        <v>0.0018171296296296297</v>
      </c>
      <c r="J12" s="20">
        <v>0.002488425925925926</v>
      </c>
      <c r="K12" s="20">
        <v>0.0015393518518518519</v>
      </c>
      <c r="L12" s="20">
        <v>0.0022800925925925927</v>
      </c>
      <c r="M12" s="20">
        <v>0.0018055555555555557</v>
      </c>
      <c r="N12" s="22">
        <v>0.0024537037037037036</v>
      </c>
      <c r="O12" s="11" t="s">
        <v>65</v>
      </c>
    </row>
    <row r="13" spans="1:15" ht="12.75">
      <c r="A13" s="11" t="s">
        <v>44</v>
      </c>
      <c r="B13" s="18" t="s">
        <v>0</v>
      </c>
      <c r="C13" s="13">
        <f t="shared" si="0"/>
        <v>0.017395833333333333</v>
      </c>
      <c r="D13" s="19">
        <f t="shared" si="1"/>
        <v>0.003888888888888888</v>
      </c>
      <c r="E13" s="19">
        <v>0.0434027777777778</v>
      </c>
      <c r="F13" s="20">
        <v>0.0015162037037037036</v>
      </c>
      <c r="G13" s="20">
        <v>0.0015046296296296294</v>
      </c>
      <c r="H13" s="20">
        <v>0.0016319444444444445</v>
      </c>
      <c r="I13" s="20">
        <v>0.0022685185185185182</v>
      </c>
      <c r="J13" s="20">
        <v>0.0020601851851851853</v>
      </c>
      <c r="K13" s="20">
        <v>0.001412037037037037</v>
      </c>
      <c r="L13" s="20">
        <v>0.0021759259259259258</v>
      </c>
      <c r="M13" s="20">
        <v>0.0017824074074074072</v>
      </c>
      <c r="N13" s="22">
        <v>0.003043981481481482</v>
      </c>
      <c r="O13" s="11" t="s">
        <v>66</v>
      </c>
    </row>
    <row r="14" spans="1:15" ht="12.75">
      <c r="A14" s="11" t="s">
        <v>11</v>
      </c>
      <c r="B14" s="18" t="s">
        <v>0</v>
      </c>
      <c r="C14" s="13">
        <f t="shared" si="0"/>
        <v>0.017650462962962965</v>
      </c>
      <c r="D14" s="19">
        <f t="shared" si="1"/>
        <v>0.00414351851851852</v>
      </c>
      <c r="E14" s="19">
        <v>0.0850694444444444</v>
      </c>
      <c r="F14" s="20">
        <v>0.0016550925925925926</v>
      </c>
      <c r="G14" s="20">
        <v>0.0012731481481481483</v>
      </c>
      <c r="H14" s="20">
        <v>0.002523148148148148</v>
      </c>
      <c r="I14" s="20">
        <v>0.002488425925925926</v>
      </c>
      <c r="J14" s="20">
        <v>0.0018055555555555557</v>
      </c>
      <c r="K14" s="20">
        <v>0.0013194444444444443</v>
      </c>
      <c r="L14" s="20">
        <v>0.0021875</v>
      </c>
      <c r="M14" s="20">
        <v>0.0016666666666666668</v>
      </c>
      <c r="N14" s="22">
        <v>0.002731481481481482</v>
      </c>
      <c r="O14" s="11" t="s">
        <v>67</v>
      </c>
    </row>
    <row r="15" spans="1:15" ht="12.75">
      <c r="A15" s="11" t="s">
        <v>45</v>
      </c>
      <c r="B15" s="18" t="s">
        <v>0</v>
      </c>
      <c r="C15" s="13">
        <f t="shared" si="0"/>
        <v>0.019733796296296298</v>
      </c>
      <c r="D15" s="19">
        <f t="shared" si="1"/>
        <v>0.006226851851851853</v>
      </c>
      <c r="E15" s="19">
        <v>0.126736111111111</v>
      </c>
      <c r="F15" s="20">
        <v>0.0016666666666666668</v>
      </c>
      <c r="G15" s="20">
        <v>0.001388888888888889</v>
      </c>
      <c r="H15" s="20">
        <v>0.001400462962962963</v>
      </c>
      <c r="I15" s="20">
        <v>0.001550925925925926</v>
      </c>
      <c r="J15" s="20">
        <v>0.001689814814814815</v>
      </c>
      <c r="K15" s="20">
        <v>0.00125</v>
      </c>
      <c r="L15" s="20">
        <v>0.0020833333333333333</v>
      </c>
      <c r="M15" s="20">
        <v>0.001689814814814815</v>
      </c>
      <c r="N15" s="22">
        <v>0.007013888888888889</v>
      </c>
      <c r="O15" s="11" t="s">
        <v>68</v>
      </c>
    </row>
    <row r="16" spans="1:15" ht="12.75">
      <c r="A16" s="11" t="s">
        <v>10</v>
      </c>
      <c r="B16" s="18" t="s">
        <v>0</v>
      </c>
      <c r="C16" s="13">
        <f t="shared" si="0"/>
        <v>0.02008101851851852</v>
      </c>
      <c r="D16" s="19">
        <f t="shared" si="1"/>
        <v>0.006574074074074074</v>
      </c>
      <c r="E16" s="19">
        <v>0.168402777777778</v>
      </c>
      <c r="F16" s="20">
        <v>0.001388888888888889</v>
      </c>
      <c r="G16" s="20">
        <v>0.0019097222222222222</v>
      </c>
      <c r="H16" s="20">
        <v>0.0013078703703703705</v>
      </c>
      <c r="I16" s="20">
        <v>0.001712962962962963</v>
      </c>
      <c r="J16" s="20">
        <v>0.001736111111111111</v>
      </c>
      <c r="K16" s="21">
        <v>0.0012268518518518518</v>
      </c>
      <c r="L16" s="20">
        <v>0.0018171296296296297</v>
      </c>
      <c r="M16" s="20">
        <v>0.005138888888888889</v>
      </c>
      <c r="N16" s="22">
        <v>0.0038425925925925923</v>
      </c>
      <c r="O16" s="11" t="s">
        <v>63</v>
      </c>
    </row>
    <row r="17" spans="2:15" ht="12.75">
      <c r="B17" s="18"/>
      <c r="C17" s="13"/>
      <c r="D17" s="19"/>
      <c r="E17" s="19"/>
      <c r="F17" s="20"/>
      <c r="G17" s="20"/>
      <c r="H17" s="20"/>
      <c r="I17" s="20"/>
      <c r="J17" s="20"/>
      <c r="K17" s="20"/>
      <c r="L17" s="20"/>
      <c r="M17" s="20"/>
      <c r="N17" s="22"/>
      <c r="O17" s="11"/>
    </row>
    <row r="18" spans="1:15" ht="12.75">
      <c r="A18" s="11" t="s">
        <v>49</v>
      </c>
      <c r="B18" s="18" t="s">
        <v>20</v>
      </c>
      <c r="C18" s="13"/>
      <c r="D18" s="19"/>
      <c r="E18" s="19"/>
      <c r="F18" s="20"/>
      <c r="G18" s="20"/>
      <c r="H18" s="20"/>
      <c r="I18" s="20"/>
      <c r="J18" s="20">
        <v>0.0026388888888888885</v>
      </c>
      <c r="K18" s="20">
        <v>0.008136574074074074</v>
      </c>
      <c r="L18" s="20">
        <v>0.004930555555555555</v>
      </c>
      <c r="M18" s="20">
        <v>0.0035185185185185185</v>
      </c>
      <c r="N18" s="22">
        <v>0.007337962962962963</v>
      </c>
      <c r="O18" s="11"/>
    </row>
    <row r="19" spans="1:15" ht="12.75">
      <c r="A19" s="11" t="s">
        <v>55</v>
      </c>
      <c r="B19" s="18" t="s">
        <v>20</v>
      </c>
      <c r="C19" s="13"/>
      <c r="D19" s="19"/>
      <c r="E19" s="19"/>
      <c r="F19" s="20">
        <v>0.0018055555555555557</v>
      </c>
      <c r="G19" s="20">
        <v>0.0018634259259259261</v>
      </c>
      <c r="H19" s="20">
        <v>0.0017708333333333332</v>
      </c>
      <c r="I19" s="20">
        <v>0.0022685185185185182</v>
      </c>
      <c r="J19" s="20"/>
      <c r="K19" s="20">
        <v>0.005520833333333333</v>
      </c>
      <c r="L19" s="20">
        <v>0.002905092592592593</v>
      </c>
      <c r="M19" s="20">
        <v>0.0023032407407407407</v>
      </c>
      <c r="N19" s="22">
        <v>0.003935185185185186</v>
      </c>
      <c r="O19" s="11"/>
    </row>
    <row r="20" spans="1:15" ht="12.75">
      <c r="A20" s="11" t="s">
        <v>54</v>
      </c>
      <c r="B20" s="18" t="s">
        <v>20</v>
      </c>
      <c r="C20" s="13"/>
      <c r="D20" s="19"/>
      <c r="E20" s="19"/>
      <c r="F20" s="20">
        <v>0.0017824074074074072</v>
      </c>
      <c r="G20" s="20">
        <v>0.001597222222222222</v>
      </c>
      <c r="H20" s="20">
        <v>0.001875</v>
      </c>
      <c r="I20" s="20">
        <v>0.005983796296296296</v>
      </c>
      <c r="J20" s="20">
        <v>0.002372685185185185</v>
      </c>
      <c r="K20" s="20">
        <v>0.002523148148148148</v>
      </c>
      <c r="L20" s="20"/>
      <c r="M20" s="20"/>
      <c r="N20" s="22">
        <v>0.005023148148148148</v>
      </c>
      <c r="O20" s="11"/>
    </row>
    <row r="21" spans="1:15" ht="12.75">
      <c r="A21" s="11" t="s">
        <v>50</v>
      </c>
      <c r="B21" s="18" t="s">
        <v>20</v>
      </c>
      <c r="C21" s="13"/>
      <c r="D21" s="19"/>
      <c r="E21" s="19"/>
      <c r="F21" s="20">
        <v>0.0025</v>
      </c>
      <c r="G21" s="20">
        <v>0.0018171296296296297</v>
      </c>
      <c r="H21" s="20">
        <v>0.0022453703703703702</v>
      </c>
      <c r="I21" s="20"/>
      <c r="J21" s="20"/>
      <c r="K21" s="20"/>
      <c r="L21" s="20"/>
      <c r="M21" s="20">
        <v>0.009270833333333334</v>
      </c>
      <c r="N21" s="22">
        <v>0.005474537037037037</v>
      </c>
      <c r="O21" s="11"/>
    </row>
    <row r="22" spans="1:15" ht="12.75">
      <c r="A22" s="11" t="s">
        <v>53</v>
      </c>
      <c r="B22" s="18" t="s">
        <v>20</v>
      </c>
      <c r="C22" s="13"/>
      <c r="D22" s="19"/>
      <c r="E22" s="19"/>
      <c r="F22" s="20"/>
      <c r="G22" s="20"/>
      <c r="H22" s="20">
        <v>0.003136574074074074</v>
      </c>
      <c r="I22" s="20">
        <v>0.0050578703703703706</v>
      </c>
      <c r="J22" s="20">
        <v>0.002615740740740741</v>
      </c>
      <c r="K22" s="20">
        <v>0.0026041666666666665</v>
      </c>
      <c r="L22" s="20">
        <v>0.0028819444444444444</v>
      </c>
      <c r="M22" s="20">
        <v>0.0032175925925925926</v>
      </c>
      <c r="N22" s="22"/>
      <c r="O22" s="11"/>
    </row>
    <row r="23" spans="1:15" ht="12.75">
      <c r="A23" s="11" t="s">
        <v>51</v>
      </c>
      <c r="B23" s="18" t="s">
        <v>20</v>
      </c>
      <c r="C23" s="13"/>
      <c r="D23" s="19"/>
      <c r="E23" s="19"/>
      <c r="F23" s="20">
        <v>0.0038194444444444443</v>
      </c>
      <c r="G23" s="20"/>
      <c r="H23" s="20"/>
      <c r="I23" s="20">
        <v>0.003321759259259259</v>
      </c>
      <c r="J23" s="20">
        <v>0.0031712962962962958</v>
      </c>
      <c r="K23" s="20">
        <v>0.0023032407407407407</v>
      </c>
      <c r="L23" s="20">
        <v>0.0042592592592592595</v>
      </c>
      <c r="M23" s="20">
        <v>0.004039351851851852</v>
      </c>
      <c r="N23" s="22"/>
      <c r="O23" s="11"/>
    </row>
    <row r="24" spans="1:15" ht="12.75">
      <c r="A24" s="11" t="s">
        <v>52</v>
      </c>
      <c r="B24" s="18" t="s">
        <v>20</v>
      </c>
      <c r="C24" s="13"/>
      <c r="D24" s="19"/>
      <c r="E24" s="19"/>
      <c r="F24" s="20"/>
      <c r="G24" s="20">
        <v>0.003275462962962963</v>
      </c>
      <c r="H24" s="20">
        <v>0.003946759259259259</v>
      </c>
      <c r="I24" s="20">
        <v>0.002615740740740741</v>
      </c>
      <c r="J24" s="20">
        <v>0.0026388888888888885</v>
      </c>
      <c r="K24" s="20">
        <v>0.004849537037037037</v>
      </c>
      <c r="L24" s="20">
        <v>0.003125</v>
      </c>
      <c r="M24" s="20"/>
      <c r="N24" s="22"/>
      <c r="O24" s="11"/>
    </row>
    <row r="25" spans="1:15" ht="12.75">
      <c r="A25" s="11" t="s">
        <v>48</v>
      </c>
      <c r="B25" s="18" t="s">
        <v>20</v>
      </c>
      <c r="C25" s="13"/>
      <c r="D25" s="19"/>
      <c r="E25" s="19"/>
      <c r="F25" s="20">
        <v>0.005833333333333334</v>
      </c>
      <c r="G25" s="20"/>
      <c r="H25" s="20"/>
      <c r="I25" s="20"/>
      <c r="J25" s="20"/>
      <c r="K25" s="20"/>
      <c r="L25" s="20">
        <v>0.004340277777777778</v>
      </c>
      <c r="M25" s="20">
        <v>0.0035532407407407405</v>
      </c>
      <c r="N25" s="22">
        <v>0.005474537037037037</v>
      </c>
      <c r="O25" s="11"/>
    </row>
    <row r="26" spans="1:15" ht="12.75">
      <c r="A26" s="11"/>
      <c r="B26" s="18" t="s">
        <v>0</v>
      </c>
      <c r="C26" s="13">
        <f>SUM(F26:N26)</f>
        <v>0</v>
      </c>
      <c r="D26" s="19">
        <f>C26-$C$4</f>
        <v>-0.013506944444444445</v>
      </c>
      <c r="E26" s="19"/>
      <c r="F26" s="20"/>
      <c r="G26" s="20"/>
      <c r="H26" s="20"/>
      <c r="I26" s="20"/>
      <c r="J26" s="20"/>
      <c r="K26" s="20"/>
      <c r="L26" s="20"/>
      <c r="M26" s="20"/>
      <c r="N26" s="22"/>
      <c r="O26" s="11" t="s">
        <v>31</v>
      </c>
    </row>
    <row r="27" spans="1:14" ht="12.75">
      <c r="A27" s="23"/>
      <c r="B27" s="24"/>
      <c r="C27" s="25"/>
      <c r="D27" s="26"/>
      <c r="E27" s="26"/>
      <c r="F27" s="27"/>
      <c r="G27" s="27"/>
      <c r="H27" s="27"/>
      <c r="I27" s="27"/>
      <c r="J27" s="27"/>
      <c r="K27" s="27"/>
      <c r="L27" s="27"/>
      <c r="M27" s="27"/>
      <c r="N27" s="27"/>
    </row>
    <row r="28" spans="3:14" ht="12.75">
      <c r="C28" s="28" t="s">
        <v>28</v>
      </c>
      <c r="D28" s="29">
        <f>F7+G8+H4+I6+J6+K5+L4+M4+N4</f>
        <v>0.013275462962962963</v>
      </c>
      <c r="E28" s="26"/>
      <c r="F28" s="27"/>
      <c r="G28" s="27"/>
      <c r="H28" s="27"/>
      <c r="I28" s="27"/>
      <c r="J28" s="27"/>
      <c r="K28" s="27"/>
      <c r="L28" s="27"/>
      <c r="M28" s="27"/>
      <c r="N28" s="27"/>
    </row>
    <row r="30" spans="1:15" ht="12.75">
      <c r="A30" s="30" t="s">
        <v>16</v>
      </c>
      <c r="B30" s="18"/>
      <c r="C30" s="31"/>
      <c r="D30" s="32" t="s">
        <v>18</v>
      </c>
      <c r="E30" s="32" t="s">
        <v>29</v>
      </c>
      <c r="F30" s="10" t="s">
        <v>20</v>
      </c>
      <c r="G30" s="10" t="s">
        <v>21</v>
      </c>
      <c r="H30" s="10" t="s">
        <v>22</v>
      </c>
      <c r="I30" s="10" t="s">
        <v>23</v>
      </c>
      <c r="J30" s="10" t="s">
        <v>24</v>
      </c>
      <c r="K30" s="10" t="s">
        <v>25</v>
      </c>
      <c r="L30" s="10" t="s">
        <v>26</v>
      </c>
      <c r="M30" s="10" t="s">
        <v>27</v>
      </c>
      <c r="N30" s="10" t="s">
        <v>33</v>
      </c>
      <c r="O30" s="10" t="s">
        <v>32</v>
      </c>
    </row>
    <row r="31" spans="1:15" ht="12.75">
      <c r="A31" s="11" t="s">
        <v>15</v>
      </c>
      <c r="B31" s="18" t="s">
        <v>1</v>
      </c>
      <c r="C31" s="13">
        <f aca="true" t="shared" si="3" ref="C31:C44">SUM(F31:M31)</f>
        <v>0.01480324074074074</v>
      </c>
      <c r="D31" s="14">
        <f>C31-$C$31</f>
        <v>0</v>
      </c>
      <c r="E31" s="14"/>
      <c r="F31" s="17">
        <v>0.0015393518518518519</v>
      </c>
      <c r="G31" s="33">
        <v>0.0016435185185185183</v>
      </c>
      <c r="H31" s="33">
        <v>0.0019328703703703704</v>
      </c>
      <c r="I31" s="17">
        <v>0.001736111111111111</v>
      </c>
      <c r="J31" s="17">
        <v>0.0019444444444444442</v>
      </c>
      <c r="K31" s="33">
        <v>0.0016203703703703703</v>
      </c>
      <c r="L31" s="17">
        <v>0.0021759259259259258</v>
      </c>
      <c r="M31" s="34">
        <v>0.0022106481481481478</v>
      </c>
      <c r="N31" s="34">
        <v>0.0027083333333333334</v>
      </c>
      <c r="O31" s="11" t="s">
        <v>57</v>
      </c>
    </row>
    <row r="32" spans="1:15" ht="12.75">
      <c r="A32" s="11" t="s">
        <v>14</v>
      </c>
      <c r="B32" s="18" t="s">
        <v>1</v>
      </c>
      <c r="C32" s="13">
        <f t="shared" si="3"/>
        <v>0.01591435185185185</v>
      </c>
      <c r="D32" s="19">
        <f>C32-$C$31</f>
        <v>0.0011111111111111096</v>
      </c>
      <c r="E32" s="19">
        <f aca="true" t="shared" si="4" ref="E32:E37">D32/2</f>
        <v>0.0005555555555555548</v>
      </c>
      <c r="F32" s="22">
        <v>0.0017824074074074072</v>
      </c>
      <c r="G32" s="22">
        <v>0.001597222222222222</v>
      </c>
      <c r="H32" s="22">
        <v>0.0017824074074074072</v>
      </c>
      <c r="I32" s="22">
        <v>0.0021180555555555553</v>
      </c>
      <c r="J32" s="22">
        <v>0.0022106481481481478</v>
      </c>
      <c r="K32" s="22">
        <v>0.0015856481481481479</v>
      </c>
      <c r="L32" s="22">
        <v>0.002789351851851852</v>
      </c>
      <c r="M32" s="35">
        <v>0.0020486111111111113</v>
      </c>
      <c r="N32" s="35">
        <v>0.0035532407407407405</v>
      </c>
      <c r="O32" s="11" t="s">
        <v>58</v>
      </c>
    </row>
    <row r="33" spans="1:15" ht="12.75">
      <c r="A33" s="11" t="s">
        <v>40</v>
      </c>
      <c r="B33" s="18" t="s">
        <v>1</v>
      </c>
      <c r="C33" s="13">
        <f t="shared" si="3"/>
        <v>0.016180555555555556</v>
      </c>
      <c r="D33" s="19">
        <f aca="true" t="shared" si="5" ref="D33:D44">C33-$C$31</f>
        <v>0.0013773148148148156</v>
      </c>
      <c r="E33" s="19">
        <f t="shared" si="4"/>
        <v>0.0006886574074074078</v>
      </c>
      <c r="F33" s="22">
        <v>0.0019212962962962962</v>
      </c>
      <c r="G33" s="36">
        <v>0.001423611111111111</v>
      </c>
      <c r="H33" s="22">
        <v>0.0017476851851851852</v>
      </c>
      <c r="I33" s="22">
        <v>0.0018634259259259261</v>
      </c>
      <c r="J33" s="22">
        <v>0.0021759259259259258</v>
      </c>
      <c r="K33" s="22">
        <v>0.0025</v>
      </c>
      <c r="L33" s="22">
        <v>0.0026041666666666665</v>
      </c>
      <c r="M33" s="35">
        <v>0.0019444444444444442</v>
      </c>
      <c r="N33" s="35"/>
      <c r="O33" s="11" t="s">
        <v>59</v>
      </c>
    </row>
    <row r="34" spans="1:15" ht="12.75">
      <c r="A34" s="11" t="s">
        <v>12</v>
      </c>
      <c r="B34" s="18" t="s">
        <v>1</v>
      </c>
      <c r="C34" s="13">
        <f t="shared" si="3"/>
        <v>0.01621527777777778</v>
      </c>
      <c r="D34" s="19">
        <f t="shared" si="5"/>
        <v>0.0014120370370370398</v>
      </c>
      <c r="E34" s="19">
        <f t="shared" si="4"/>
        <v>0.0007060185185185199</v>
      </c>
      <c r="F34" s="22">
        <v>0.0018402777777777777</v>
      </c>
      <c r="G34" s="22">
        <v>0.0014930555555555556</v>
      </c>
      <c r="H34" s="22">
        <v>0.0024074074074074076</v>
      </c>
      <c r="I34" s="22">
        <v>0.0019444444444444442</v>
      </c>
      <c r="J34" s="22">
        <v>0.001967592592592593</v>
      </c>
      <c r="K34" s="22">
        <v>0.001736111111111111</v>
      </c>
      <c r="L34" s="22">
        <v>0.002893518518518519</v>
      </c>
      <c r="M34" s="37">
        <v>0.0019328703703703704</v>
      </c>
      <c r="N34" s="35"/>
      <c r="O34" s="11" t="s">
        <v>60</v>
      </c>
    </row>
    <row r="35" spans="1:15" ht="12.75">
      <c r="A35" s="11" t="s">
        <v>13</v>
      </c>
      <c r="B35" s="18" t="s">
        <v>1</v>
      </c>
      <c r="C35" s="13">
        <f t="shared" si="3"/>
        <v>0.016342592592592593</v>
      </c>
      <c r="D35" s="19">
        <f t="shared" si="5"/>
        <v>0.0015393518518518525</v>
      </c>
      <c r="E35" s="19">
        <f t="shared" si="4"/>
        <v>0.0007696759259259263</v>
      </c>
      <c r="F35" s="22">
        <v>0.0019328703703703704</v>
      </c>
      <c r="G35" s="22">
        <v>0.0014699074074074074</v>
      </c>
      <c r="H35" s="22">
        <v>0.0021527777777777778</v>
      </c>
      <c r="I35" s="22">
        <v>0.002002314814814815</v>
      </c>
      <c r="J35" s="22">
        <v>0.0020601851851851853</v>
      </c>
      <c r="K35" s="22">
        <v>0.001550925925925926</v>
      </c>
      <c r="L35" s="22">
        <v>0.002916666666666667</v>
      </c>
      <c r="M35" s="35">
        <v>0.0022569444444444447</v>
      </c>
      <c r="N35" s="35"/>
      <c r="O35" s="11" t="s">
        <v>61</v>
      </c>
    </row>
    <row r="36" spans="1:15" ht="12.75">
      <c r="A36" s="11" t="s">
        <v>42</v>
      </c>
      <c r="B36" s="18" t="s">
        <v>1</v>
      </c>
      <c r="C36" s="13">
        <f t="shared" si="3"/>
        <v>0.017662037037037035</v>
      </c>
      <c r="D36" s="19">
        <f t="shared" si="5"/>
        <v>0.002858796296296295</v>
      </c>
      <c r="E36" s="19">
        <f t="shared" si="4"/>
        <v>0.0014293981481481475</v>
      </c>
      <c r="F36" s="20">
        <v>0.0030324074074074073</v>
      </c>
      <c r="G36" s="20">
        <v>0.0015856481481481479</v>
      </c>
      <c r="H36" s="20">
        <v>0.0018402777777777777</v>
      </c>
      <c r="I36" s="20">
        <v>0.002361111111111111</v>
      </c>
      <c r="J36" s="20">
        <v>0.0022800925925925927</v>
      </c>
      <c r="K36" s="20">
        <v>0.001712962962962963</v>
      </c>
      <c r="L36" s="20">
        <v>0.0027199074074074074</v>
      </c>
      <c r="M36" s="38">
        <v>0.0021296296296296298</v>
      </c>
      <c r="N36" s="38"/>
      <c r="O36" s="11" t="s">
        <v>62</v>
      </c>
    </row>
    <row r="37" spans="1:15" ht="12.75">
      <c r="A37" s="11" t="s">
        <v>36</v>
      </c>
      <c r="B37" s="18" t="s">
        <v>1</v>
      </c>
      <c r="C37" s="13">
        <f t="shared" si="3"/>
        <v>0.017743055555555557</v>
      </c>
      <c r="D37" s="19">
        <f t="shared" si="5"/>
        <v>0.002939814814814817</v>
      </c>
      <c r="E37" s="19">
        <f t="shared" si="4"/>
        <v>0.0014699074074074085</v>
      </c>
      <c r="F37" s="22">
        <v>0.0018865740740740742</v>
      </c>
      <c r="G37" s="22">
        <v>0.0014699074074074074</v>
      </c>
      <c r="H37" s="22">
        <v>0.001875</v>
      </c>
      <c r="I37" s="22">
        <v>0.003321759259259259</v>
      </c>
      <c r="J37" s="22">
        <v>0.002916666666666667</v>
      </c>
      <c r="K37" s="22">
        <v>0.0018171296296296297</v>
      </c>
      <c r="L37" s="22">
        <v>0.002488425925925926</v>
      </c>
      <c r="M37" s="35">
        <v>0.001967592592592593</v>
      </c>
      <c r="N37" s="35"/>
      <c r="O37" s="11" t="s">
        <v>57</v>
      </c>
    </row>
    <row r="38" spans="1:15" ht="12.75">
      <c r="A38" s="11" t="s">
        <v>39</v>
      </c>
      <c r="B38" s="18" t="s">
        <v>1</v>
      </c>
      <c r="C38" s="13">
        <f t="shared" si="3"/>
        <v>0.01869212962962963</v>
      </c>
      <c r="D38" s="19">
        <f t="shared" si="5"/>
        <v>0.0038888888888888914</v>
      </c>
      <c r="E38" s="19">
        <v>0.001736111111111111</v>
      </c>
      <c r="F38" s="22">
        <v>0.0019097222222222222</v>
      </c>
      <c r="G38" s="22">
        <v>0.0016203703703703703</v>
      </c>
      <c r="H38" s="36">
        <v>0.0017245370370370372</v>
      </c>
      <c r="I38" s="22">
        <v>0.0037847222222222223</v>
      </c>
      <c r="J38" s="22">
        <v>0.0021180555555555553</v>
      </c>
      <c r="K38" s="22">
        <v>0.0016435185185185183</v>
      </c>
      <c r="L38" s="22">
        <v>0.003587962962962963</v>
      </c>
      <c r="M38" s="35">
        <v>0.0023032407407407407</v>
      </c>
      <c r="N38" s="35"/>
      <c r="O38" s="11" t="s">
        <v>58</v>
      </c>
    </row>
    <row r="39" spans="1:15" ht="12.75">
      <c r="A39" s="11" t="s">
        <v>37</v>
      </c>
      <c r="B39" s="18" t="s">
        <v>1</v>
      </c>
      <c r="C39" s="13">
        <f t="shared" si="3"/>
        <v>0.01871527777777778</v>
      </c>
      <c r="D39" s="19">
        <f t="shared" si="5"/>
        <v>0.0039120370370370385</v>
      </c>
      <c r="E39" s="19">
        <v>0.0434027777777778</v>
      </c>
      <c r="F39" s="22">
        <v>0.0019444444444444442</v>
      </c>
      <c r="G39" s="22">
        <v>0.0016087962962962963</v>
      </c>
      <c r="H39" s="22">
        <v>0.0020717592592592593</v>
      </c>
      <c r="I39" s="22">
        <v>0.003530092592592592</v>
      </c>
      <c r="J39" s="22">
        <v>0.002337962962962963</v>
      </c>
      <c r="K39" s="22">
        <v>0.0022569444444444447</v>
      </c>
      <c r="L39" s="22">
        <v>0.0027546296296296294</v>
      </c>
      <c r="M39" s="35">
        <v>0.0022106481481481478</v>
      </c>
      <c r="N39" s="35"/>
      <c r="O39" s="11" t="s">
        <v>59</v>
      </c>
    </row>
    <row r="40" spans="1:15" ht="12.75">
      <c r="A40" s="11" t="s">
        <v>35</v>
      </c>
      <c r="B40" s="18" t="s">
        <v>1</v>
      </c>
      <c r="C40" s="13">
        <f t="shared" si="3"/>
        <v>0.020023148148148148</v>
      </c>
      <c r="D40" s="19">
        <f t="shared" si="5"/>
        <v>0.0052199074074074075</v>
      </c>
      <c r="E40" s="19">
        <v>0.0850694444444444</v>
      </c>
      <c r="F40" s="22">
        <v>0.0019560185185185184</v>
      </c>
      <c r="G40" s="22">
        <v>0.0018634259259259261</v>
      </c>
      <c r="H40" s="22">
        <v>0.0018981481481481482</v>
      </c>
      <c r="I40" s="22">
        <v>0.0022337962962962967</v>
      </c>
      <c r="J40" s="22">
        <v>0.0026041666666666665</v>
      </c>
      <c r="K40" s="22">
        <v>0.0043518518518518515</v>
      </c>
      <c r="L40" s="22">
        <v>0.0028125</v>
      </c>
      <c r="M40" s="35">
        <v>0.0023032407407407407</v>
      </c>
      <c r="N40" s="35"/>
      <c r="O40" s="11" t="s">
        <v>60</v>
      </c>
    </row>
    <row r="41" spans="1:15" ht="12.75">
      <c r="A41" s="11" t="s">
        <v>38</v>
      </c>
      <c r="B41" s="18" t="s">
        <v>1</v>
      </c>
      <c r="C41" s="13">
        <f t="shared" si="3"/>
        <v>0.02021990740740741</v>
      </c>
      <c r="D41" s="19">
        <f t="shared" si="5"/>
        <v>0.005416666666666669</v>
      </c>
      <c r="E41" s="19">
        <v>0.126736111111111</v>
      </c>
      <c r="F41" s="22">
        <v>0.0021759259259259258</v>
      </c>
      <c r="G41" s="22">
        <v>0.001979166666666667</v>
      </c>
      <c r="H41" s="22">
        <v>0.0022569444444444447</v>
      </c>
      <c r="I41" s="22">
        <v>0.002777777777777778</v>
      </c>
      <c r="J41" s="22">
        <v>0.002534722222222222</v>
      </c>
      <c r="K41" s="22">
        <v>0.002372685185185185</v>
      </c>
      <c r="L41" s="22">
        <v>0.00369212962962963</v>
      </c>
      <c r="M41" s="35">
        <v>0.0024305555555555556</v>
      </c>
      <c r="N41" s="35"/>
      <c r="O41" s="11" t="s">
        <v>61</v>
      </c>
    </row>
    <row r="42" spans="1:15" ht="12.75">
      <c r="A42" s="11" t="s">
        <v>41</v>
      </c>
      <c r="B42" s="18" t="s">
        <v>1</v>
      </c>
      <c r="C42" s="13">
        <f t="shared" si="3"/>
        <v>0.020555555555555556</v>
      </c>
      <c r="D42" s="19">
        <f t="shared" si="5"/>
        <v>0.005752314814814816</v>
      </c>
      <c r="E42" s="19">
        <v>0.168402777777778</v>
      </c>
      <c r="F42" s="20">
        <v>0.004143518518518519</v>
      </c>
      <c r="G42" s="20">
        <v>0.001689814814814815</v>
      </c>
      <c r="H42" s="20">
        <v>0.0022685185185185182</v>
      </c>
      <c r="I42" s="20">
        <v>0.0021180555555555553</v>
      </c>
      <c r="J42" s="20">
        <v>0.0023263888888888887</v>
      </c>
      <c r="K42" s="20">
        <v>0.002789351851851852</v>
      </c>
      <c r="L42" s="20">
        <v>0.002835648148148148</v>
      </c>
      <c r="M42" s="38">
        <v>0.002384259259259259</v>
      </c>
      <c r="N42" s="38"/>
      <c r="O42" s="11" t="s">
        <v>62</v>
      </c>
    </row>
    <row r="43" spans="1:15" ht="12.75">
      <c r="A43" s="11" t="s">
        <v>34</v>
      </c>
      <c r="B43" s="18" t="s">
        <v>1</v>
      </c>
      <c r="C43" s="13">
        <f t="shared" si="3"/>
        <v>0.0206712962962963</v>
      </c>
      <c r="D43" s="19">
        <f t="shared" si="5"/>
        <v>0.005868055555555559</v>
      </c>
      <c r="E43" s="19">
        <v>0.210069444444444</v>
      </c>
      <c r="F43" s="22">
        <v>0.003009259259259259</v>
      </c>
      <c r="G43" s="22">
        <v>0.0018055555555555557</v>
      </c>
      <c r="H43" s="22">
        <v>0.0018981481481481482</v>
      </c>
      <c r="I43" s="22">
        <v>0.002997685185185185</v>
      </c>
      <c r="J43" s="22">
        <v>0.0024074074074074076</v>
      </c>
      <c r="K43" s="22">
        <v>0.0034027777777777784</v>
      </c>
      <c r="L43" s="22">
        <v>0.0026388888888888885</v>
      </c>
      <c r="M43" s="35">
        <v>0.002511574074074074</v>
      </c>
      <c r="N43" s="35"/>
      <c r="O43" s="11" t="s">
        <v>57</v>
      </c>
    </row>
    <row r="44" spans="1:15" ht="12.75">
      <c r="A44" s="11" t="s">
        <v>19</v>
      </c>
      <c r="B44" s="18" t="s">
        <v>1</v>
      </c>
      <c r="C44" s="13">
        <f t="shared" si="3"/>
        <v>0.022673611111111113</v>
      </c>
      <c r="D44" s="19">
        <f t="shared" si="5"/>
        <v>0.007870370370370373</v>
      </c>
      <c r="E44" s="19">
        <v>0.251736111111111</v>
      </c>
      <c r="F44" s="22">
        <v>0.0017476851851851852</v>
      </c>
      <c r="G44" s="22">
        <v>0.0016666666666666668</v>
      </c>
      <c r="H44" s="22">
        <v>0.0025</v>
      </c>
      <c r="I44" s="22">
        <v>0.003530092592592592</v>
      </c>
      <c r="J44" s="22">
        <v>0.0021064814814814813</v>
      </c>
      <c r="K44" s="36">
        <v>0.0015393518518518519</v>
      </c>
      <c r="L44" s="22">
        <v>0.004189814814814815</v>
      </c>
      <c r="M44" s="35">
        <v>0.005393518518518519</v>
      </c>
      <c r="N44" s="35"/>
      <c r="O44" s="11" t="s">
        <v>58</v>
      </c>
    </row>
    <row r="46" spans="3:4" ht="12.75">
      <c r="C46" s="28" t="s">
        <v>28</v>
      </c>
      <c r="D46" s="39">
        <f>F31+G33+H38+I31+J31+K44+L31+M34</f>
        <v>0.014016203703703704</v>
      </c>
    </row>
  </sheetData>
  <conditionalFormatting sqref="F11:N28 F31:N44">
    <cfRule type="cellIs" priority="1" dxfId="0" operator="equal" stopIfTrue="1">
      <formula>#REF!</formula>
    </cfRule>
  </conditionalFormatting>
  <conditionalFormatting sqref="F5:N9">
    <cfRule type="cellIs" priority="2" dxfId="0" operator="equal" stopIfTrue="1">
      <formula>#REF!</formula>
    </cfRule>
  </conditionalFormatting>
  <conditionalFormatting sqref="F4:N4 F10:N10">
    <cfRule type="cellIs" priority="3" dxfId="0" operator="equal" stopIfTrue="1">
      <formula>#REF!</formula>
    </cfRule>
  </conditionalFormatting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Guaber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Radek Novotný</cp:lastModifiedBy>
  <cp:lastPrinted>2010-03-02T20:35:36Z</cp:lastPrinted>
  <dcterms:created xsi:type="dcterms:W3CDTF">2008-01-26T11:55:16Z</dcterms:created>
  <dcterms:modified xsi:type="dcterms:W3CDTF">2010-03-04T14:28:46Z</dcterms:modified>
  <cp:category/>
  <cp:version/>
  <cp:contentType/>
  <cp:contentStatus/>
</cp:coreProperties>
</file>